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TSODC\Users$\sanayisicil\Desktop\13.08\HANDE 2006-21\20-2025\2025-web sitesi evraklar\"/>
    </mc:Choice>
  </mc:AlternateContent>
  <bookViews>
    <workbookView xWindow="0" yWindow="0" windowWidth="28800" windowHeight="11775" activeTab="3"/>
  </bookViews>
  <sheets>
    <sheet name="Ek.3-A" sheetId="5" r:id="rId1"/>
    <sheet name="Ek.3-B" sheetId="4" r:id="rId2"/>
    <sheet name="Ek.3-C" sheetId="2" r:id="rId3"/>
    <sheet name="Ek.3-D" sheetId="3" r:id="rId4"/>
  </sheets>
  <definedNames>
    <definedName name="_xlnm.Print_Area" localSheetId="0">'Ek.3-A'!$A$1:$N$25</definedName>
    <definedName name="_xlnm.Print_Area" localSheetId="1">'Ek.3-B'!$A$1:$N$19</definedName>
    <definedName name="_xlnm.Print_Area" localSheetId="3">'Ek.3-D'!$A$1:$K$18</definedName>
  </definedNames>
  <calcPr calcId="162913"/>
</workbook>
</file>

<file path=xl/calcChain.xml><?xml version="1.0" encoding="utf-8"?>
<calcChain xmlns="http://schemas.openxmlformats.org/spreadsheetml/2006/main">
  <c r="N8" i="5" l="1"/>
  <c r="N9" i="5"/>
  <c r="F14" i="2"/>
  <c r="F13" i="2"/>
  <c r="F12" i="2"/>
  <c r="F11" i="2"/>
  <c r="F10" i="2"/>
  <c r="F9" i="2"/>
  <c r="F8" i="2"/>
  <c r="F7" i="4" l="1"/>
  <c r="F12" i="5"/>
  <c r="F11" i="5"/>
  <c r="F10" i="5"/>
  <c r="N7" i="5"/>
  <c r="N24" i="5" s="1"/>
  <c r="K4" i="3" s="1"/>
  <c r="K5" i="3"/>
  <c r="F7" i="2"/>
  <c r="N7" i="2"/>
  <c r="N23" i="2" s="1"/>
  <c r="K6" i="3" s="1"/>
  <c r="F16" i="5"/>
  <c r="F15" i="5"/>
  <c r="F14" i="5"/>
  <c r="F9" i="5"/>
  <c r="F8" i="5"/>
  <c r="F7" i="5"/>
  <c r="F24" i="5" l="1"/>
  <c r="E4" i="3" s="1"/>
  <c r="F23" i="2"/>
  <c r="E6" i="3" s="1"/>
  <c r="F18" i="4"/>
  <c r="E5" i="3" s="1"/>
  <c r="K7" i="3"/>
  <c r="K9" i="3" s="1"/>
  <c r="E7" i="3" l="1"/>
  <c r="E9" i="3"/>
  <c r="F11" i="3" s="1"/>
</calcChain>
</file>

<file path=xl/sharedStrings.xml><?xml version="1.0" encoding="utf-8"?>
<sst xmlns="http://schemas.openxmlformats.org/spreadsheetml/2006/main" count="176" uniqueCount="100">
  <si>
    <t>Yerli Girdi</t>
  </si>
  <si>
    <t>İthal Girdi</t>
  </si>
  <si>
    <t>b=Fiyatı(TL)</t>
  </si>
  <si>
    <t>.</t>
  </si>
  <si>
    <t>Sıra No</t>
  </si>
  <si>
    <t>Malzeme adı</t>
  </si>
  <si>
    <t>c= axb= Malzeme Maliyet Tutarı (TL)</t>
  </si>
  <si>
    <t>Genel Gider Türü</t>
  </si>
  <si>
    <t>c= axb= Genel Gider Tutarı (TL)</t>
  </si>
  <si>
    <t xml:space="preserve">Yerli Girdi Maliyet Tutarı </t>
  </si>
  <si>
    <t>TL</t>
  </si>
  <si>
    <t>Adı ve Soyadı</t>
  </si>
  <si>
    <t>Ünvanı</t>
  </si>
  <si>
    <t>Tarih</t>
  </si>
  <si>
    <t>Diploma No/Oda No</t>
  </si>
  <si>
    <t>C) Nihai Ürün İle İlgili Genel Giderler</t>
  </si>
  <si>
    <t>A) Nihai Ürün Doğrudan ve Dolaylı Malzeme Giderleri</t>
  </si>
  <si>
    <t>İŞYERİ ADI :</t>
  </si>
  <si>
    <t>ÜRÜN ADI :</t>
  </si>
  <si>
    <t>İmza / Kaşe</t>
  </si>
  <si>
    <t>Toplam1 (T1)</t>
  </si>
  <si>
    <t>Toplam2 (T2)</t>
  </si>
  <si>
    <t>Toplam5 (T5)</t>
  </si>
  <si>
    <t>Toplam6 (T6)</t>
  </si>
  <si>
    <t>Nihai Ürün Doğrudan ve Dolaylı Malzeme Giderleri Toplamı (T1)</t>
  </si>
  <si>
    <t>Nihai Ürün Doğrudan ve Dolaylı İşcilik Giderleri Toplamı (T3)</t>
  </si>
  <si>
    <t>Nihai Ürün Doğrudan ve Dolaylı Malzeme Giderleri Toplamı (T2)</t>
  </si>
  <si>
    <t>Nihai Ürün Doğrudan ve Dolaylı İşcilik Giderleri Toplamı (T4)</t>
  </si>
  <si>
    <t>Nihai Ürün İle İlgili Genel Giderler Toplamı (T6)</t>
  </si>
  <si>
    <t>Nihai Ürün İle İlgili Genel Giderler Toplamı (T5)</t>
  </si>
  <si>
    <t>YERLİ KATKI ORANI HESAPLAMASI</t>
  </si>
  <si>
    <t>Doğrudan</t>
  </si>
  <si>
    <t>Dolaylı</t>
  </si>
  <si>
    <t>Yerli Katkı Oranını Hesaplayan (Üretici)</t>
  </si>
  <si>
    <t>Yerli Katkı Oranı (%)</t>
  </si>
  <si>
    <t>Nihai Ürün Maliyet Tutarı (TL) 
(Yerli Girdi Maliyet Tutarı +İthal Girdi Maliyet Tutarı=T1+T2+T3+T4+T5+T6)</t>
  </si>
  <si>
    <t>Nihai Ürün İçindeki İthal Girdi Maliyet Tutarı (TL) 
(İthal Girdi Maliyet Tutarı =T2+ T4+T6)</t>
  </si>
  <si>
    <t>Yerli Girdi Maliyet Tutarı (= T1+ T3+T5)</t>
  </si>
  <si>
    <t>İthal Girdi Maliyet Tutarı ( =T2+ T4+T6)</t>
  </si>
  <si>
    <t>İthal Girdi*</t>
  </si>
  <si>
    <t xml:space="preserve">*İthal girdi tutarının hesaplamasında, ithal girdinin fabrikaya teslim fiyatı ve teslim tarihindeki Merkez Bankası döviz satış kuru dikkate alınır. </t>
  </si>
  <si>
    <t>İthal Girdi Maliyet Tutarı</t>
  </si>
  <si>
    <t xml:space="preserve">b=Fiyatı 
(Döviz cinsinden)
</t>
  </si>
  <si>
    <t>b=Fiyatı (Döviz cinsinden)</t>
  </si>
  <si>
    <t>c=Döviz Kuru</t>
  </si>
  <si>
    <t>d= axbxc =Malzeme Maliyet Tutarı (TL)</t>
  </si>
  <si>
    <t>d= axbxc= Genel Gider Tutarı (TL)</t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</si>
  <si>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Mali Yönden</t>
    </r>
    <r>
      <rPr>
        <b/>
        <sz val="10"/>
        <color theme="1"/>
        <rFont val="Times New Roman"/>
        <family val="1"/>
        <charset val="162"/>
      </rPr>
      <t xml:space="preserve">  İnceleyen ve Doğruluğunu Teyit Eden (SM, SMMM ya da YMM)</t>
    </r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</si>
  <si>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Teknik Yönden</t>
    </r>
    <r>
      <rPr>
        <b/>
        <sz val="10"/>
        <color theme="1"/>
        <rFont val="Times New Roman"/>
        <family val="1"/>
        <charset val="162"/>
      </rPr>
      <t xml:space="preserve"> İnceleyen ve Uygunluğunu Teyid Eden (Eksper)</t>
    </r>
  </si>
  <si>
    <t>B)  Nihai Ürün Doğrudan ve Dolaylı İşçilik Giderleri</t>
  </si>
  <si>
    <t>Ek.3-A</t>
  </si>
  <si>
    <t>Ek.3-B</t>
  </si>
  <si>
    <t>Ek.3-C</t>
  </si>
  <si>
    <t>Ek.3-D</t>
  </si>
  <si>
    <t>Çalıştığı Kurum veya Kuruluş/Bağlı Olduğu Oda</t>
  </si>
  <si>
    <t xml:space="preserve">Yerli malı belgesinin sahibi ile bu belgeyi düzenleyen ilgili oda/borsa ve belgeyi idareye sunan istekliler ile ilgili eksper, serbest muhasebeci (SM), serbest muhasebeci mali müşavir (SMMM) ya da yeminli mali müşavir (YMM) belgedeki bilgilerin doğruluğundan genel hükümler ve/veya 4734 sayılı Kanunun ilgili hükümleri çerçevesinde sorumludurlar. </t>
  </si>
  <si>
    <t xml:space="preserve">YERLİ KATKI ORANI HESAP CETVELİ                      </t>
  </si>
  <si>
    <t xml:space="preserve">YERLİ KATKI ORANI HESAP CETVELİ                                </t>
  </si>
  <si>
    <t xml:space="preserve">YERLİ KATKI ORANI HESAP CETVELİ                                               </t>
  </si>
  <si>
    <t xml:space="preserve">YERLİ KATKI ORANI HESAP CETVELİ                                                   </t>
  </si>
  <si>
    <t xml:space="preserve">a=Miktar </t>
  </si>
  <si>
    <t>Birim</t>
  </si>
  <si>
    <t>Toplam1 (T3)</t>
  </si>
  <si>
    <t>Toplam2 (T4)</t>
  </si>
  <si>
    <t>Doğalgaz Gideri</t>
  </si>
  <si>
    <r>
      <t>m</t>
    </r>
    <r>
      <rPr>
        <vertAlign val="superscript"/>
        <sz val="10"/>
        <color theme="1"/>
        <rFont val="Times New Roman"/>
        <family val="1"/>
        <charset val="162"/>
      </rPr>
      <t>3</t>
    </r>
  </si>
  <si>
    <t>Adam*Dk</t>
  </si>
  <si>
    <t>Elektrik Gideri</t>
  </si>
  <si>
    <t>Adet</t>
  </si>
  <si>
    <t>Direkt İşçilik(5 kişi)</t>
  </si>
  <si>
    <t>Su Gideri</t>
  </si>
  <si>
    <t>**İlgili katkı oranı hesap cetveli 1(bir) adet ürün için 1(bir) günlük çalışma planına göre hesaplanmaştır.</t>
  </si>
  <si>
    <t xml:space="preserve"> kW h</t>
  </si>
  <si>
    <t>Ürün üretildikten sonra ürüne eklenen malzemeleri burada belirtiyoruz. Paketleme ürünleri gibi</t>
  </si>
  <si>
    <t xml:space="preserve">HER SAYFAYA * FİRMA İMZA ve  KAŞESİ  + Serbest muhasebeci (SM), serbest muhasebeci mali müşavir (SMMM) ya da yeminli mali müşavir (YMM) İMZA ve  KAŞESİ </t>
  </si>
  <si>
    <t>2</t>
  </si>
  <si>
    <t>3</t>
  </si>
  <si>
    <t>4</t>
  </si>
  <si>
    <t>5</t>
  </si>
  <si>
    <t>6</t>
  </si>
  <si>
    <t>7</t>
  </si>
  <si>
    <t>8</t>
  </si>
  <si>
    <t>Amortisman</t>
  </si>
  <si>
    <t>Kira</t>
  </si>
  <si>
    <t>Makine Bakımı</t>
  </si>
  <si>
    <t>İşletme Malzemesi Giderleri</t>
  </si>
  <si>
    <t>Ulaştırma</t>
  </si>
  <si>
    <t>Lisans</t>
  </si>
  <si>
    <t>Patent</t>
  </si>
  <si>
    <t>Royalty (Telif Ücreti)</t>
  </si>
  <si>
    <t xml:space="preserve">Danışmanlık </t>
  </si>
  <si>
    <t>Yurtdışı kaynaklı olması gerekiyor</t>
  </si>
  <si>
    <t xml:space="preserve">Fabrika dışından yerli temin edilen ürünün üretilmesine birebir katkı sağlayan bütün malzemeler burada sıralanması gerekiyor. </t>
  </si>
  <si>
    <t>Yurtdışından temin edilen ürünün üretimine birebir katlı sağlayan malzemeleri buraya yazıyoruz</t>
  </si>
  <si>
    <t>XXXX</t>
  </si>
  <si>
    <t>XXXXX A.Ş.</t>
  </si>
  <si>
    <t>kg</t>
  </si>
  <si>
    <t xml:space="preserve">                          Mali yönden inceleyen kişiye ait bu bilgiler mutlaka doldurulmalı ve imzalanmalıdır.</t>
  </si>
  <si>
    <t xml:space="preserve">Personele ait diğer genel giderler ( yemek ) </t>
  </si>
  <si>
    <t>Oda tarafından doldurulacaktır.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</si>
</sst>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₺&quot;_-;\-* #,##0.00\ &quot;₺&quot;_-;_-* &quot;-&quot;??\ &quot;₺&quot;_-;_-@_-"/>
    <numFmt numFmtId="165" formatCode="_-* #,##0.00\ _T_L_-;\-* #,##0.00\ _T_L_-;_-* &quot;-&quot;??\ _T_L_-;_-@_-"/>
    <numFmt numFmtId="166" formatCode="0.000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vertAlign val="superscript"/>
      <sz val="10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Border="1"/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0" xfId="0" applyFont="1"/>
    <xf numFmtId="0" fontId="1" fillId="0" borderId="9" xfId="0" applyFont="1" applyBorder="1" applyAlignment="1">
      <alignment vertical="center" wrapText="1"/>
    </xf>
    <xf numFmtId="2" fontId="1" fillId="0" borderId="11" xfId="0" applyNumberFormat="1" applyFont="1" applyBorder="1" applyAlignment="1">
      <alignment vertical="center" wrapText="1"/>
    </xf>
    <xf numFmtId="166" fontId="4" fillId="0" borderId="2" xfId="0" applyNumberFormat="1" applyFont="1" applyBorder="1" applyAlignment="1">
      <alignment vertical="center" wrapText="1"/>
    </xf>
    <xf numFmtId="0" fontId="1" fillId="0" borderId="34" xfId="0" applyFont="1" applyBorder="1" applyAlignment="1">
      <alignment horizontal="right" vertical="center" wrapText="1"/>
    </xf>
    <xf numFmtId="2" fontId="1" fillId="0" borderId="2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0" fontId="1" fillId="0" borderId="2" xfId="3" applyNumberFormat="1" applyFont="1" applyBorder="1" applyAlignment="1">
      <alignment horizontal="center" vertical="center" wrapText="1"/>
    </xf>
    <xf numFmtId="10" fontId="1" fillId="0" borderId="3" xfId="3" applyNumberFormat="1" applyFont="1" applyBorder="1" applyAlignment="1">
      <alignment horizontal="center" vertical="center" wrapText="1"/>
    </xf>
    <xf numFmtId="10" fontId="1" fillId="0" borderId="13" xfId="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</cellXfs>
  <cellStyles count="4">
    <cellStyle name="Binlik Ayracı 2" xfId="1"/>
    <cellStyle name="Normal" xfId="0" builtinId="0"/>
    <cellStyle name="ParaBirimi" xfId="2" builtinId="4"/>
    <cellStyle name="Yüzd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17</xdr:row>
      <xdr:rowOff>100853</xdr:rowOff>
    </xdr:from>
    <xdr:to>
      <xdr:col>8</xdr:col>
      <xdr:colOff>2117029</xdr:colOff>
      <xdr:row>27</xdr:row>
      <xdr:rowOff>119823</xdr:rowOff>
    </xdr:to>
    <xdr:cxnSp macro="">
      <xdr:nvCxnSpPr>
        <xdr:cNvPr id="2" name="Düz Ok Bağlayıcısı 1"/>
        <xdr:cNvCxnSpPr/>
      </xdr:nvCxnSpPr>
      <xdr:spPr>
        <a:xfrm flipH="1">
          <a:off x="6163235" y="5681382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114300</xdr:rowOff>
    </xdr:from>
    <xdr:to>
      <xdr:col>11</xdr:col>
      <xdr:colOff>546525</xdr:colOff>
      <xdr:row>22</xdr:row>
      <xdr:rowOff>160725</xdr:rowOff>
    </xdr:to>
    <xdr:cxnSp macro="">
      <xdr:nvCxnSpPr>
        <xdr:cNvPr id="3" name="Düz Ok Bağlayıcısı 2"/>
        <xdr:cNvCxnSpPr/>
      </xdr:nvCxnSpPr>
      <xdr:spPr>
        <a:xfrm flipH="1">
          <a:off x="5276850" y="3076575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8</xdr:row>
          <xdr:rowOff>57150</xdr:rowOff>
        </xdr:from>
        <xdr:to>
          <xdr:col>8</xdr:col>
          <xdr:colOff>1314450</xdr:colOff>
          <xdr:row>15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190500</xdr:rowOff>
    </xdr:from>
    <xdr:to>
      <xdr:col>9</xdr:col>
      <xdr:colOff>266700</xdr:colOff>
      <xdr:row>11</xdr:row>
      <xdr:rowOff>38100</xdr:rowOff>
    </xdr:to>
    <xdr:sp macro="" textlink="">
      <xdr:nvSpPr>
        <xdr:cNvPr id="2" name="Yuvarlatılmış Dikdörtgen 1"/>
        <xdr:cNvSpPr/>
      </xdr:nvSpPr>
      <xdr:spPr>
        <a:xfrm>
          <a:off x="5495925" y="1581150"/>
          <a:ext cx="1847850" cy="819150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104775</xdr:colOff>
      <xdr:row>11</xdr:row>
      <xdr:rowOff>57150</xdr:rowOff>
    </xdr:from>
    <xdr:to>
      <xdr:col>8</xdr:col>
      <xdr:colOff>123825</xdr:colOff>
      <xdr:row>12</xdr:row>
      <xdr:rowOff>38100</xdr:rowOff>
    </xdr:to>
    <xdr:cxnSp macro="">
      <xdr:nvCxnSpPr>
        <xdr:cNvPr id="4" name="Düz Ok Bağlayıcısı 3"/>
        <xdr:cNvCxnSpPr/>
      </xdr:nvCxnSpPr>
      <xdr:spPr>
        <a:xfrm>
          <a:off x="6000750" y="2419350"/>
          <a:ext cx="19050" cy="1714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16</xdr:row>
      <xdr:rowOff>76199</xdr:rowOff>
    </xdr:from>
    <xdr:to>
      <xdr:col>10</xdr:col>
      <xdr:colOff>327450</xdr:colOff>
      <xdr:row>28</xdr:row>
      <xdr:rowOff>113099</xdr:rowOff>
    </xdr:to>
    <xdr:cxnSp macro="">
      <xdr:nvCxnSpPr>
        <xdr:cNvPr id="5" name="Düz Ok Bağlayıcısı 4"/>
        <xdr:cNvCxnSpPr/>
      </xdr:nvCxnSpPr>
      <xdr:spPr>
        <a:xfrm flipH="1">
          <a:off x="5086350" y="3467099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76200</xdr:rowOff>
        </xdr:from>
        <xdr:to>
          <xdr:col>8</xdr:col>
          <xdr:colOff>104775</xdr:colOff>
          <xdr:row>19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9694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9</xdr:row>
      <xdr:rowOff>47625</xdr:rowOff>
    </xdr:from>
    <xdr:to>
      <xdr:col>8</xdr:col>
      <xdr:colOff>361950</xdr:colOff>
      <xdr:row>9</xdr:row>
      <xdr:rowOff>533400</xdr:rowOff>
    </xdr:to>
    <xdr:pic>
      <xdr:nvPicPr>
        <xdr:cNvPr id="12" name="Resim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" y="3371850"/>
          <a:ext cx="486156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781050</xdr:colOff>
      <xdr:row>9</xdr:row>
      <xdr:rowOff>485775</xdr:rowOff>
    </xdr:from>
    <xdr:to>
      <xdr:col>10</xdr:col>
      <xdr:colOff>1685925</xdr:colOff>
      <xdr:row>13</xdr:row>
      <xdr:rowOff>189300</xdr:rowOff>
    </xdr:to>
    <xdr:cxnSp macro="">
      <xdr:nvCxnSpPr>
        <xdr:cNvPr id="3" name="Düz Ok Bağlayıcısı 2"/>
        <xdr:cNvCxnSpPr/>
      </xdr:nvCxnSpPr>
      <xdr:spPr>
        <a:xfrm flipH="1">
          <a:off x="9058275" y="3657600"/>
          <a:ext cx="1771650" cy="1599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12</xdr:row>
      <xdr:rowOff>161925</xdr:rowOff>
    </xdr:from>
    <xdr:to>
      <xdr:col>10</xdr:col>
      <xdr:colOff>1885950</xdr:colOff>
      <xdr:row>15</xdr:row>
      <xdr:rowOff>236925</xdr:rowOff>
    </xdr:to>
    <xdr:cxnSp macro="">
      <xdr:nvCxnSpPr>
        <xdr:cNvPr id="6" name="Düz Ok Bağlayıcısı 5"/>
        <xdr:cNvCxnSpPr/>
      </xdr:nvCxnSpPr>
      <xdr:spPr>
        <a:xfrm flipH="1">
          <a:off x="9258300" y="4781550"/>
          <a:ext cx="1771650" cy="1599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Belgesi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Belgesi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zoomScale="85" zoomScaleNormal="85" zoomScaleSheetLayoutView="100" workbookViewId="0">
      <selection activeCell="B11" sqref="B11"/>
    </sheetView>
  </sheetViews>
  <sheetFormatPr defaultColWidth="9.140625" defaultRowHeight="15" x14ac:dyDescent="0.25"/>
  <cols>
    <col min="1" max="1" width="11.42578125" style="6" bestFit="1" customWidth="1"/>
    <col min="2" max="2" width="49" style="6" customWidth="1"/>
    <col min="3" max="3" width="9.42578125" style="6" customWidth="1"/>
    <col min="4" max="4" width="8.140625" style="6" customWidth="1"/>
    <col min="5" max="5" width="10.5703125" style="6" bestFit="1" customWidth="1"/>
    <col min="6" max="6" width="11.85546875" style="6" bestFit="1" customWidth="1"/>
    <col min="7" max="7" width="3.5703125" style="6" customWidth="1"/>
    <col min="8" max="8" width="4.7109375" style="6" customWidth="1"/>
    <col min="9" max="9" width="40.140625" style="6" customWidth="1"/>
    <col min="10" max="10" width="7.85546875" style="6" bestFit="1" customWidth="1"/>
    <col min="11" max="11" width="7.5703125" style="6" customWidth="1"/>
    <col min="12" max="12" width="9" style="6" bestFit="1" customWidth="1"/>
    <col min="13" max="13" width="7.28515625" style="6" bestFit="1" customWidth="1"/>
    <col min="14" max="14" width="15.140625" style="6" bestFit="1" customWidth="1"/>
    <col min="15" max="15" width="9.140625" style="23"/>
    <col min="16" max="16384" width="9.140625" style="62"/>
  </cols>
  <sheetData>
    <row r="1" spans="1:15" ht="15.75" thickBot="1" x14ac:dyDescent="0.3">
      <c r="N1" s="31" t="s">
        <v>50</v>
      </c>
      <c r="O1" s="62"/>
    </row>
    <row r="2" spans="1:15" ht="31.5" customHeight="1" x14ac:dyDescent="0.25">
      <c r="A2" s="83" t="s">
        <v>56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62"/>
    </row>
    <row r="3" spans="1:15" s="63" customFormat="1" x14ac:dyDescent="0.25">
      <c r="A3" s="86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9"/>
    </row>
    <row r="4" spans="1:15" ht="15" customHeight="1" x14ac:dyDescent="0.25">
      <c r="A4" s="90" t="s">
        <v>4</v>
      </c>
      <c r="B4" s="92" t="s">
        <v>0</v>
      </c>
      <c r="C4" s="93"/>
      <c r="D4" s="93"/>
      <c r="E4" s="93"/>
      <c r="F4" s="94"/>
      <c r="G4" s="95"/>
      <c r="H4" s="97" t="s">
        <v>4</v>
      </c>
      <c r="I4" s="98" t="s">
        <v>39</v>
      </c>
      <c r="J4" s="98"/>
      <c r="K4" s="98"/>
      <c r="L4" s="98"/>
      <c r="M4" s="92"/>
      <c r="N4" s="99"/>
      <c r="O4" s="62"/>
    </row>
    <row r="5" spans="1:15" ht="51" x14ac:dyDescent="0.25">
      <c r="A5" s="91"/>
      <c r="B5" s="35" t="s">
        <v>5</v>
      </c>
      <c r="C5" s="5" t="s">
        <v>60</v>
      </c>
      <c r="D5" s="5" t="s">
        <v>61</v>
      </c>
      <c r="E5" s="5" t="s">
        <v>2</v>
      </c>
      <c r="F5" s="5" t="s">
        <v>6</v>
      </c>
      <c r="G5" s="96"/>
      <c r="H5" s="97"/>
      <c r="I5" s="26" t="s">
        <v>5</v>
      </c>
      <c r="J5" s="5" t="s">
        <v>60</v>
      </c>
      <c r="K5" s="5" t="s">
        <v>61</v>
      </c>
      <c r="L5" s="5" t="s">
        <v>42</v>
      </c>
      <c r="M5" s="20" t="s">
        <v>44</v>
      </c>
      <c r="N5" s="15" t="s">
        <v>45</v>
      </c>
      <c r="O5" s="62"/>
    </row>
    <row r="6" spans="1:15" x14ac:dyDescent="0.25">
      <c r="A6" s="34"/>
      <c r="B6" s="14" t="s">
        <v>31</v>
      </c>
      <c r="C6" s="5"/>
      <c r="D6" s="5"/>
      <c r="E6" s="5"/>
      <c r="F6" s="5"/>
      <c r="G6" s="96"/>
      <c r="H6" s="27"/>
      <c r="I6" s="14" t="s">
        <v>31</v>
      </c>
      <c r="J6" s="5"/>
      <c r="K6" s="5"/>
      <c r="L6" s="5"/>
      <c r="M6" s="20"/>
      <c r="N6" s="15"/>
      <c r="O6" s="62"/>
    </row>
    <row r="7" spans="1:15" ht="29.25" customHeight="1" x14ac:dyDescent="0.25">
      <c r="A7" s="57">
        <v>1</v>
      </c>
      <c r="B7" s="5" t="s">
        <v>92</v>
      </c>
      <c r="C7" s="66">
        <v>1</v>
      </c>
      <c r="D7" s="77" t="s">
        <v>68</v>
      </c>
      <c r="E7" s="66">
        <v>4.47</v>
      </c>
      <c r="F7" s="66">
        <f t="shared" ref="F7:F8" si="0">+E7*C7</f>
        <v>4.47</v>
      </c>
      <c r="G7" s="96"/>
      <c r="H7" s="57">
        <v>1</v>
      </c>
      <c r="I7" s="75" t="s">
        <v>93</v>
      </c>
      <c r="J7" s="38">
        <v>1</v>
      </c>
      <c r="K7" s="77" t="s">
        <v>68</v>
      </c>
      <c r="L7" s="5">
        <v>11.41</v>
      </c>
      <c r="M7" s="5">
        <v>2.2400000000000002</v>
      </c>
      <c r="N7" s="39">
        <f>+M7*L7*J7</f>
        <v>25.558400000000002</v>
      </c>
      <c r="O7" s="62"/>
    </row>
    <row r="8" spans="1:15" ht="29.25" customHeight="1" x14ac:dyDescent="0.25">
      <c r="A8" s="57">
        <v>2</v>
      </c>
      <c r="B8" s="5" t="s">
        <v>92</v>
      </c>
      <c r="C8" s="66">
        <v>8</v>
      </c>
      <c r="D8" s="77" t="s">
        <v>68</v>
      </c>
      <c r="E8" s="66">
        <v>0.55000000000000004</v>
      </c>
      <c r="F8" s="66">
        <f t="shared" si="0"/>
        <v>4.4000000000000004</v>
      </c>
      <c r="G8" s="96"/>
      <c r="H8" s="57">
        <v>2</v>
      </c>
      <c r="I8" s="75" t="s">
        <v>93</v>
      </c>
      <c r="J8" s="5">
        <v>3</v>
      </c>
      <c r="K8" s="77" t="s">
        <v>68</v>
      </c>
      <c r="L8" s="5">
        <v>11.41</v>
      </c>
      <c r="M8" s="5">
        <v>2.2400000000000002</v>
      </c>
      <c r="N8" s="39">
        <f t="shared" ref="N8:N9" si="1">+M8*L8*J8</f>
        <v>76.675200000000004</v>
      </c>
      <c r="O8" s="62"/>
    </row>
    <row r="9" spans="1:15" ht="29.25" customHeight="1" x14ac:dyDescent="0.25">
      <c r="A9" s="57">
        <v>3</v>
      </c>
      <c r="B9" s="5" t="s">
        <v>92</v>
      </c>
      <c r="C9" s="66">
        <v>1</v>
      </c>
      <c r="D9" s="77" t="s">
        <v>68</v>
      </c>
      <c r="E9" s="66">
        <v>0.08</v>
      </c>
      <c r="F9" s="66">
        <f>+E9*C9</f>
        <v>0.08</v>
      </c>
      <c r="G9" s="96"/>
      <c r="H9" s="57">
        <v>3</v>
      </c>
      <c r="I9" s="75" t="s">
        <v>93</v>
      </c>
      <c r="J9" s="5">
        <v>2</v>
      </c>
      <c r="K9" s="77" t="s">
        <v>68</v>
      </c>
      <c r="L9" s="5">
        <v>11.41</v>
      </c>
      <c r="M9" s="5">
        <v>2.2400000000000002</v>
      </c>
      <c r="N9" s="39">
        <f t="shared" si="1"/>
        <v>51.116800000000005</v>
      </c>
      <c r="O9" s="62"/>
    </row>
    <row r="10" spans="1:15" ht="29.25" customHeight="1" x14ac:dyDescent="0.25">
      <c r="A10" s="57">
        <v>7</v>
      </c>
      <c r="B10" s="5" t="s">
        <v>92</v>
      </c>
      <c r="C10" s="66">
        <v>0.14500000000000002</v>
      </c>
      <c r="D10" s="5" t="s">
        <v>96</v>
      </c>
      <c r="E10" s="66">
        <v>14.3</v>
      </c>
      <c r="F10" s="66">
        <f>+E10*C10</f>
        <v>2.0735000000000006</v>
      </c>
      <c r="G10" s="96"/>
      <c r="H10" s="57"/>
      <c r="I10" s="5"/>
      <c r="J10" s="5"/>
      <c r="K10" s="5"/>
      <c r="L10" s="5"/>
      <c r="M10" s="20"/>
      <c r="N10" s="15"/>
      <c r="O10" s="62"/>
    </row>
    <row r="11" spans="1:15" ht="29.25" customHeight="1" x14ac:dyDescent="0.25">
      <c r="A11" s="57">
        <v>8</v>
      </c>
      <c r="B11" s="5" t="s">
        <v>92</v>
      </c>
      <c r="C11" s="66">
        <v>1</v>
      </c>
      <c r="D11" s="77" t="s">
        <v>68</v>
      </c>
      <c r="E11" s="66">
        <v>0.18</v>
      </c>
      <c r="F11" s="66">
        <f>+E11*C11</f>
        <v>0.18</v>
      </c>
      <c r="G11" s="96"/>
      <c r="H11" s="57"/>
      <c r="I11" s="5"/>
      <c r="J11" s="5"/>
      <c r="K11" s="5"/>
      <c r="L11" s="5"/>
      <c r="M11" s="20"/>
      <c r="N11" s="15"/>
      <c r="O11" s="62"/>
    </row>
    <row r="12" spans="1:15" ht="29.25" customHeight="1" x14ac:dyDescent="0.25">
      <c r="A12" s="57">
        <v>9</v>
      </c>
      <c r="B12" s="5" t="s">
        <v>92</v>
      </c>
      <c r="C12" s="66">
        <v>1</v>
      </c>
      <c r="D12" s="77" t="s">
        <v>68</v>
      </c>
      <c r="E12" s="66">
        <v>0.08</v>
      </c>
      <c r="F12" s="66">
        <f>+E12*C12</f>
        <v>0.08</v>
      </c>
      <c r="G12" s="96"/>
      <c r="H12" s="57"/>
      <c r="I12" s="5"/>
      <c r="J12" s="5"/>
      <c r="K12" s="5"/>
      <c r="L12" s="5"/>
      <c r="M12" s="20"/>
      <c r="N12" s="15"/>
      <c r="O12" s="62"/>
    </row>
    <row r="13" spans="1:15" ht="29.25" customHeight="1" x14ac:dyDescent="0.25">
      <c r="A13" s="57">
        <v>10</v>
      </c>
      <c r="B13" s="14" t="s">
        <v>32</v>
      </c>
      <c r="C13" s="66"/>
      <c r="D13" s="5"/>
      <c r="E13" s="66"/>
      <c r="F13" s="66"/>
      <c r="G13" s="96"/>
      <c r="H13" s="57"/>
      <c r="I13" s="5"/>
      <c r="J13" s="5"/>
      <c r="K13" s="5"/>
      <c r="L13" s="5"/>
      <c r="M13" s="20"/>
      <c r="N13" s="15"/>
      <c r="O13" s="62"/>
    </row>
    <row r="14" spans="1:15" ht="25.5" x14ac:dyDescent="0.25">
      <c r="A14" s="57">
        <v>11</v>
      </c>
      <c r="B14" s="5" t="s">
        <v>73</v>
      </c>
      <c r="C14" s="66">
        <v>1</v>
      </c>
      <c r="D14" s="77" t="s">
        <v>68</v>
      </c>
      <c r="E14" s="66">
        <v>0.13</v>
      </c>
      <c r="F14" s="66">
        <f t="shared" ref="F14:F16" si="2">+E14*C14</f>
        <v>0.13</v>
      </c>
      <c r="G14" s="96"/>
      <c r="H14" s="57"/>
      <c r="I14" s="5"/>
      <c r="J14" s="5"/>
      <c r="K14" s="5"/>
      <c r="L14" s="5"/>
      <c r="M14" s="20"/>
      <c r="N14" s="15"/>
      <c r="O14" s="62"/>
    </row>
    <row r="15" spans="1:15" ht="25.5" x14ac:dyDescent="0.25">
      <c r="A15" s="57"/>
      <c r="B15" s="5" t="s">
        <v>73</v>
      </c>
      <c r="C15" s="66">
        <v>1</v>
      </c>
      <c r="D15" s="77" t="s">
        <v>68</v>
      </c>
      <c r="E15" s="66">
        <v>0.03</v>
      </c>
      <c r="F15" s="66">
        <f t="shared" si="2"/>
        <v>0.03</v>
      </c>
      <c r="G15" s="96"/>
      <c r="H15" s="57"/>
      <c r="I15" s="14" t="s">
        <v>32</v>
      </c>
      <c r="J15" s="5"/>
      <c r="K15" s="5"/>
      <c r="L15" s="5"/>
      <c r="M15" s="20"/>
      <c r="N15" s="15"/>
      <c r="O15" s="62"/>
    </row>
    <row r="16" spans="1:15" ht="25.5" x14ac:dyDescent="0.25">
      <c r="A16" s="57">
        <v>1</v>
      </c>
      <c r="B16" s="5" t="s">
        <v>73</v>
      </c>
      <c r="C16" s="66">
        <v>1</v>
      </c>
      <c r="D16" s="77" t="s">
        <v>68</v>
      </c>
      <c r="E16" s="66">
        <v>0.01</v>
      </c>
      <c r="F16" s="66">
        <f t="shared" si="2"/>
        <v>0.01</v>
      </c>
      <c r="G16" s="96"/>
      <c r="H16" s="57">
        <v>1</v>
      </c>
      <c r="I16" s="5"/>
      <c r="J16" s="5"/>
      <c r="K16" s="5"/>
      <c r="L16" s="5"/>
      <c r="M16" s="20"/>
      <c r="N16" s="15"/>
      <c r="O16" s="62"/>
    </row>
    <row r="17" spans="1:17" x14ac:dyDescent="0.25">
      <c r="A17" s="57">
        <v>2</v>
      </c>
      <c r="B17" s="62"/>
      <c r="C17" s="62"/>
      <c r="D17" s="62"/>
      <c r="E17" s="62"/>
      <c r="F17" s="62"/>
      <c r="G17" s="96"/>
      <c r="H17" s="57">
        <v>2</v>
      </c>
      <c r="I17" s="5"/>
      <c r="J17" s="5"/>
      <c r="K17" s="5"/>
      <c r="L17" s="5"/>
      <c r="M17" s="20"/>
      <c r="N17" s="15"/>
      <c r="O17" s="62"/>
    </row>
    <row r="18" spans="1:17" x14ac:dyDescent="0.25">
      <c r="A18" s="57">
        <v>3</v>
      </c>
      <c r="B18" s="5"/>
      <c r="C18" s="5"/>
      <c r="D18" s="5"/>
      <c r="E18" s="5"/>
      <c r="F18" s="5"/>
      <c r="G18" s="96"/>
      <c r="H18" s="57">
        <v>3</v>
      </c>
      <c r="I18" s="5"/>
      <c r="J18" s="5"/>
      <c r="K18" s="5"/>
      <c r="L18" s="5"/>
      <c r="M18" s="20"/>
      <c r="N18" s="15"/>
      <c r="O18" s="62"/>
    </row>
    <row r="19" spans="1:17" x14ac:dyDescent="0.25">
      <c r="A19" s="57"/>
      <c r="B19" s="5"/>
      <c r="C19" s="5"/>
      <c r="D19" s="5"/>
      <c r="E19" s="5"/>
      <c r="F19" s="5"/>
      <c r="G19" s="96"/>
      <c r="H19" s="57"/>
      <c r="I19" s="5"/>
      <c r="J19" s="5"/>
      <c r="K19" s="5"/>
      <c r="L19" s="5"/>
      <c r="M19" s="20"/>
      <c r="N19" s="15"/>
      <c r="O19" s="62"/>
    </row>
    <row r="20" spans="1:17" x14ac:dyDescent="0.25">
      <c r="A20" s="57"/>
      <c r="B20" s="5"/>
      <c r="C20" s="5"/>
      <c r="D20" s="5"/>
      <c r="E20" s="5"/>
      <c r="F20" s="5"/>
      <c r="G20" s="96"/>
      <c r="H20" s="57"/>
      <c r="I20" s="5"/>
      <c r="J20" s="5"/>
      <c r="K20" s="5"/>
      <c r="L20" s="5"/>
      <c r="M20" s="20"/>
      <c r="N20" s="15"/>
      <c r="O20" s="62"/>
    </row>
    <row r="21" spans="1:17" x14ac:dyDescent="0.25">
      <c r="A21" s="57"/>
      <c r="B21" s="5"/>
      <c r="C21" s="5"/>
      <c r="D21" s="5"/>
      <c r="E21" s="5"/>
      <c r="F21" s="5"/>
      <c r="G21" s="96"/>
      <c r="H21" s="57"/>
      <c r="I21" s="5"/>
      <c r="J21" s="5"/>
      <c r="K21" s="5"/>
      <c r="L21" s="5"/>
      <c r="M21" s="20"/>
      <c r="N21" s="15"/>
      <c r="O21" s="62"/>
    </row>
    <row r="22" spans="1:17" x14ac:dyDescent="0.25">
      <c r="A22" s="57"/>
      <c r="B22" s="36"/>
      <c r="C22" s="5"/>
      <c r="D22" s="5"/>
      <c r="E22" s="5"/>
      <c r="F22" s="23"/>
      <c r="G22" s="96"/>
      <c r="H22" s="57"/>
      <c r="I22" s="5"/>
      <c r="J22" s="5"/>
      <c r="K22" s="5"/>
      <c r="L22" s="5"/>
      <c r="M22" s="20"/>
      <c r="N22" s="15"/>
      <c r="O22" s="62"/>
    </row>
    <row r="23" spans="1:17" x14ac:dyDescent="0.25">
      <c r="A23" s="57"/>
      <c r="B23" s="57"/>
      <c r="C23" s="57"/>
      <c r="D23" s="57"/>
      <c r="E23" s="57"/>
      <c r="F23" s="72"/>
      <c r="G23" s="96"/>
      <c r="H23" s="57"/>
      <c r="I23" s="5"/>
      <c r="J23" s="5"/>
      <c r="K23" s="5"/>
      <c r="L23" s="5"/>
      <c r="M23" s="20"/>
      <c r="N23" s="15"/>
      <c r="O23" s="62"/>
    </row>
    <row r="24" spans="1:17" ht="16.5" customHeight="1" thickBot="1" x14ac:dyDescent="0.3">
      <c r="A24" s="103" t="s">
        <v>20</v>
      </c>
      <c r="B24" s="104"/>
      <c r="C24" s="104"/>
      <c r="D24" s="104"/>
      <c r="E24" s="105"/>
      <c r="F24" s="72">
        <f>+SUM(F7:F23)</f>
        <v>11.453500000000002</v>
      </c>
      <c r="G24" s="96"/>
      <c r="H24" s="100" t="s">
        <v>21</v>
      </c>
      <c r="I24" s="101"/>
      <c r="J24" s="101"/>
      <c r="K24" s="101"/>
      <c r="L24" s="102"/>
      <c r="M24" s="48"/>
      <c r="N24" s="49">
        <f>+SUM(N7:N17)</f>
        <v>153.35040000000001</v>
      </c>
      <c r="O24" s="62"/>
    </row>
    <row r="25" spans="1:17" ht="15.75" customHeight="1" thickBot="1" x14ac:dyDescent="0.3">
      <c r="A25" s="80" t="s">
        <v>40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62"/>
    </row>
    <row r="26" spans="1:17" ht="15.75" thickBo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17" ht="15.75" customHeight="1" thickBot="1" x14ac:dyDescent="0.3">
      <c r="A27" s="80" t="s">
        <v>71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64"/>
      <c r="P27" s="64"/>
      <c r="Q27" s="64"/>
    </row>
    <row r="29" spans="1:17" x14ac:dyDescent="0.25">
      <c r="A29" s="74" t="s">
        <v>74</v>
      </c>
      <c r="B29" s="31"/>
    </row>
  </sheetData>
  <mergeCells count="11">
    <mergeCell ref="A25:N25"/>
    <mergeCell ref="A27:N27"/>
    <mergeCell ref="A2:N2"/>
    <mergeCell ref="A3:N3"/>
    <mergeCell ref="A4:A5"/>
    <mergeCell ref="B4:F4"/>
    <mergeCell ref="G4:G24"/>
    <mergeCell ref="H4:H5"/>
    <mergeCell ref="I4:N4"/>
    <mergeCell ref="H24:L24"/>
    <mergeCell ref="A24:E24"/>
  </mergeCells>
  <pageMargins left="0.63" right="0.16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topLeftCell="A4" zoomScaleNormal="100" zoomScaleSheetLayoutView="100" workbookViewId="0">
      <selection activeCell="L13" sqref="L13"/>
    </sheetView>
  </sheetViews>
  <sheetFormatPr defaultColWidth="9.140625" defaultRowHeight="15" x14ac:dyDescent="0.25"/>
  <cols>
    <col min="1" max="1" width="4" style="6" customWidth="1"/>
    <col min="2" max="2" width="31" style="6" bestFit="1" customWidth="1"/>
    <col min="3" max="3" width="7.85546875" style="6" bestFit="1" customWidth="1"/>
    <col min="4" max="4" width="8.7109375" style="6" bestFit="1" customWidth="1"/>
    <col min="5" max="5" width="10.7109375" style="6" customWidth="1"/>
    <col min="6" max="6" width="12.7109375" style="6" customWidth="1"/>
    <col min="7" max="7" width="3.5703125" style="6" customWidth="1"/>
    <col min="8" max="8" width="4.7109375" style="6" customWidth="1"/>
    <col min="9" max="9" width="20.85546875" style="6" bestFit="1" customWidth="1"/>
    <col min="10" max="10" width="7.85546875" style="6" bestFit="1" customWidth="1"/>
    <col min="11" max="11" width="7" style="6" customWidth="1"/>
    <col min="12" max="12" width="12.85546875" style="6" customWidth="1"/>
    <col min="13" max="13" width="9.7109375" style="6" bestFit="1" customWidth="1"/>
    <col min="14" max="14" width="15.5703125" style="6" customWidth="1"/>
    <col min="15" max="16384" width="9.140625" style="23"/>
  </cols>
  <sheetData>
    <row r="1" spans="1:14" ht="15.75" thickBot="1" x14ac:dyDescent="0.3">
      <c r="N1" s="31" t="s">
        <v>51</v>
      </c>
    </row>
    <row r="2" spans="1:14" ht="31.5" customHeight="1" x14ac:dyDescent="0.25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24" customFormat="1" x14ac:dyDescent="0.25">
      <c r="A3" s="86" t="s">
        <v>49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9"/>
    </row>
    <row r="4" spans="1:14" ht="15" customHeight="1" x14ac:dyDescent="0.25">
      <c r="A4" s="106" t="s">
        <v>4</v>
      </c>
      <c r="B4" s="98" t="s">
        <v>0</v>
      </c>
      <c r="C4" s="98"/>
      <c r="D4" s="98"/>
      <c r="E4" s="98"/>
      <c r="F4" s="98"/>
      <c r="G4" s="97"/>
      <c r="H4" s="97" t="s">
        <v>4</v>
      </c>
      <c r="I4" s="98" t="s">
        <v>39</v>
      </c>
      <c r="J4" s="98"/>
      <c r="K4" s="98"/>
      <c r="L4" s="98"/>
      <c r="M4" s="92"/>
      <c r="N4" s="99"/>
    </row>
    <row r="5" spans="1:14" ht="51" x14ac:dyDescent="0.25">
      <c r="A5" s="106"/>
      <c r="B5" s="26" t="s">
        <v>5</v>
      </c>
      <c r="C5" s="5" t="s">
        <v>60</v>
      </c>
      <c r="D5" s="5" t="s">
        <v>61</v>
      </c>
      <c r="E5" s="5" t="s">
        <v>2</v>
      </c>
      <c r="F5" s="5" t="s">
        <v>6</v>
      </c>
      <c r="G5" s="97"/>
      <c r="H5" s="97"/>
      <c r="I5" s="26" t="s">
        <v>5</v>
      </c>
      <c r="J5" s="5" t="s">
        <v>60</v>
      </c>
      <c r="K5" s="5" t="s">
        <v>61</v>
      </c>
      <c r="L5" s="5" t="s">
        <v>42</v>
      </c>
      <c r="M5" s="20" t="s">
        <v>44</v>
      </c>
      <c r="N5" s="15" t="s">
        <v>45</v>
      </c>
    </row>
    <row r="6" spans="1:14" x14ac:dyDescent="0.25">
      <c r="A6" s="25"/>
      <c r="B6" s="14" t="s">
        <v>31</v>
      </c>
      <c r="C6" s="5"/>
      <c r="D6" s="5"/>
      <c r="E6" s="5"/>
      <c r="F6" s="5"/>
      <c r="G6" s="97"/>
      <c r="H6" s="26"/>
      <c r="I6" s="14" t="s">
        <v>31</v>
      </c>
      <c r="J6" s="5"/>
      <c r="K6" s="5"/>
      <c r="L6" s="5"/>
      <c r="M6" s="20"/>
      <c r="N6" s="15"/>
    </row>
    <row r="7" spans="1:14" x14ac:dyDescent="0.25">
      <c r="A7" s="57">
        <v>1</v>
      </c>
      <c r="B7" s="37" t="s">
        <v>69</v>
      </c>
      <c r="C7" s="66">
        <v>45.75</v>
      </c>
      <c r="D7" s="5" t="s">
        <v>66</v>
      </c>
      <c r="E7" s="66">
        <v>4.3099999999999996</v>
      </c>
      <c r="F7" s="66">
        <f>+E7*C7</f>
        <v>197.18249999999998</v>
      </c>
      <c r="G7" s="97"/>
      <c r="H7" s="52">
        <v>1</v>
      </c>
      <c r="I7" s="37"/>
      <c r="J7" s="5"/>
      <c r="K7" s="5"/>
      <c r="L7" s="5"/>
      <c r="M7" s="20"/>
      <c r="N7" s="15"/>
    </row>
    <row r="8" spans="1:14" x14ac:dyDescent="0.25">
      <c r="A8" s="57">
        <v>2</v>
      </c>
      <c r="B8" s="42"/>
      <c r="C8" s="66"/>
      <c r="D8" s="5"/>
      <c r="E8" s="67"/>
      <c r="F8" s="67"/>
      <c r="G8" s="97"/>
      <c r="H8" s="52">
        <v>2</v>
      </c>
      <c r="I8" s="5"/>
      <c r="J8" s="5"/>
      <c r="K8" s="5"/>
      <c r="L8" s="5"/>
      <c r="M8" s="20"/>
      <c r="N8" s="15"/>
    </row>
    <row r="9" spans="1:14" x14ac:dyDescent="0.25">
      <c r="A9" s="57">
        <v>3</v>
      </c>
      <c r="B9" s="73"/>
      <c r="C9" s="66"/>
      <c r="D9" s="5"/>
      <c r="E9" s="66"/>
      <c r="F9" s="67"/>
      <c r="G9" s="97"/>
      <c r="H9" s="52">
        <v>3</v>
      </c>
      <c r="I9" s="5"/>
      <c r="J9" s="5"/>
      <c r="K9" s="5"/>
      <c r="L9" s="5"/>
      <c r="M9" s="20"/>
      <c r="N9" s="15"/>
    </row>
    <row r="10" spans="1:14" x14ac:dyDescent="0.25">
      <c r="A10" s="57"/>
      <c r="B10" s="73"/>
      <c r="C10" s="66"/>
      <c r="D10" s="5"/>
      <c r="E10" s="66"/>
      <c r="F10" s="67"/>
      <c r="G10" s="97"/>
      <c r="H10" s="27" t="s">
        <v>3</v>
      </c>
      <c r="I10" s="5"/>
      <c r="J10" s="5"/>
      <c r="K10" s="5"/>
      <c r="L10" s="5"/>
      <c r="M10" s="20"/>
      <c r="N10" s="15"/>
    </row>
    <row r="11" spans="1:14" x14ac:dyDescent="0.25">
      <c r="A11" s="57"/>
      <c r="B11" s="37"/>
      <c r="C11" s="66"/>
      <c r="D11" s="5"/>
      <c r="E11" s="66"/>
      <c r="F11" s="66"/>
      <c r="G11" s="97"/>
      <c r="H11" s="35"/>
      <c r="I11" s="5"/>
      <c r="J11" s="5"/>
      <c r="K11" s="5"/>
      <c r="L11" s="5"/>
      <c r="M11" s="20"/>
      <c r="N11" s="15"/>
    </row>
    <row r="12" spans="1:14" x14ac:dyDescent="0.25">
      <c r="A12" s="57"/>
      <c r="B12" s="14" t="s">
        <v>32</v>
      </c>
      <c r="C12" s="66"/>
      <c r="D12" s="5"/>
      <c r="E12" s="66"/>
      <c r="F12" s="66"/>
      <c r="G12" s="97"/>
      <c r="H12" s="26"/>
      <c r="I12" s="14" t="s">
        <v>32</v>
      </c>
      <c r="J12" s="5"/>
      <c r="K12" s="5"/>
      <c r="L12" s="5"/>
      <c r="M12" s="20"/>
      <c r="N12" s="15"/>
    </row>
    <row r="13" spans="1:14" x14ac:dyDescent="0.25">
      <c r="A13" s="57">
        <v>1</v>
      </c>
      <c r="B13" s="37"/>
      <c r="C13" s="66"/>
      <c r="D13" s="5"/>
      <c r="E13" s="66"/>
      <c r="F13" s="67"/>
      <c r="G13" s="97"/>
      <c r="H13" s="52">
        <v>1</v>
      </c>
      <c r="I13" s="5"/>
      <c r="J13" s="5"/>
      <c r="K13" s="5"/>
      <c r="L13" s="5"/>
      <c r="M13" s="20"/>
      <c r="N13" s="15"/>
    </row>
    <row r="14" spans="1:14" x14ac:dyDescent="0.25">
      <c r="A14" s="57">
        <v>2</v>
      </c>
      <c r="B14" s="37"/>
      <c r="C14" s="5"/>
      <c r="D14" s="5"/>
      <c r="E14" s="5"/>
      <c r="F14" s="38"/>
      <c r="G14" s="97"/>
      <c r="H14" s="53">
        <v>2</v>
      </c>
      <c r="I14" s="5"/>
      <c r="J14" s="5"/>
      <c r="K14" s="5"/>
      <c r="L14" s="5"/>
      <c r="M14" s="20"/>
      <c r="N14" s="15"/>
    </row>
    <row r="15" spans="1:14" x14ac:dyDescent="0.25">
      <c r="A15" s="57">
        <v>3</v>
      </c>
      <c r="B15" s="37"/>
      <c r="C15" s="5"/>
      <c r="D15" s="5"/>
      <c r="E15" s="5"/>
      <c r="F15" s="38"/>
      <c r="G15" s="97"/>
      <c r="H15" s="53">
        <v>3</v>
      </c>
      <c r="I15" s="5"/>
      <c r="J15" s="5"/>
      <c r="K15" s="5"/>
      <c r="L15" s="5"/>
      <c r="M15" s="20"/>
      <c r="N15" s="15"/>
    </row>
    <row r="16" spans="1:14" x14ac:dyDescent="0.25">
      <c r="A16" s="57"/>
      <c r="B16" s="37"/>
      <c r="C16" s="5"/>
      <c r="D16" s="5"/>
      <c r="E16" s="5"/>
      <c r="F16" s="38"/>
      <c r="G16" s="97"/>
      <c r="H16" s="35"/>
      <c r="I16" s="5"/>
      <c r="J16" s="5"/>
      <c r="K16" s="5"/>
      <c r="L16" s="5"/>
      <c r="M16" s="20"/>
      <c r="N16" s="15"/>
    </row>
    <row r="17" spans="1:14" x14ac:dyDescent="0.25">
      <c r="A17" s="57"/>
      <c r="B17" s="37"/>
      <c r="C17" s="5"/>
      <c r="D17" s="5"/>
      <c r="E17" s="5"/>
      <c r="F17" s="38"/>
      <c r="G17" s="97"/>
      <c r="H17" s="35"/>
      <c r="I17" s="5"/>
      <c r="J17" s="5"/>
      <c r="K17" s="5"/>
      <c r="L17" s="5"/>
      <c r="M17" s="20"/>
      <c r="N17" s="15"/>
    </row>
    <row r="18" spans="1:14" ht="15.75" thickBot="1" x14ac:dyDescent="0.3">
      <c r="A18" s="103" t="s">
        <v>62</v>
      </c>
      <c r="B18" s="104"/>
      <c r="C18" s="104"/>
      <c r="D18" s="104"/>
      <c r="E18" s="105"/>
      <c r="F18" s="72">
        <f>+SUM(F7:F17)</f>
        <v>197.18249999999998</v>
      </c>
      <c r="G18" s="97"/>
      <c r="H18" s="26"/>
      <c r="I18" s="107" t="s">
        <v>63</v>
      </c>
      <c r="J18" s="104"/>
      <c r="K18" s="104"/>
      <c r="L18" s="105"/>
      <c r="M18" s="21"/>
      <c r="N18" s="45"/>
    </row>
    <row r="19" spans="1:14" ht="15.75" thickBot="1" x14ac:dyDescent="0.3">
      <c r="A19" s="80" t="s">
        <v>40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1:14" ht="15.75" thickBot="1" x14ac:dyDescent="0.3"/>
    <row r="21" spans="1:14" ht="15" customHeight="1" thickBot="1" x14ac:dyDescent="0.3">
      <c r="A21" s="80" t="s">
        <v>71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4" spans="1:14" x14ac:dyDescent="0.25">
      <c r="A24" s="74" t="s">
        <v>74</v>
      </c>
    </row>
  </sheetData>
  <mergeCells count="11">
    <mergeCell ref="A21:N21"/>
    <mergeCell ref="A2:N2"/>
    <mergeCell ref="A19:N19"/>
    <mergeCell ref="A3:N3"/>
    <mergeCell ref="A4:A5"/>
    <mergeCell ref="B4:F4"/>
    <mergeCell ref="H4:H5"/>
    <mergeCell ref="I4:N4"/>
    <mergeCell ref="G4:G18"/>
    <mergeCell ref="A18:E18"/>
    <mergeCell ref="I18:L18"/>
  </mergeCells>
  <pageMargins left="0.7" right="0.7" top="0.75" bottom="0.75" header="0.3" footer="0.3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3075" r:id="rId4">
          <objectPr defaultSize="0" r:id="rId5">
            <anchor moveWithCells="1">
              <from>
                <xdr:col>1</xdr:col>
                <xdr:colOff>781050</xdr:colOff>
                <xdr:row>8</xdr:row>
                <xdr:rowOff>57150</xdr:rowOff>
              </from>
              <to>
                <xdr:col>8</xdr:col>
                <xdr:colOff>1314450</xdr:colOff>
                <xdr:row>15</xdr:row>
                <xdr:rowOff>57150</xdr:rowOff>
              </to>
            </anchor>
          </objectPr>
        </oleObject>
      </mc:Choice>
      <mc:Fallback>
        <oleObject progId="Word.Document.8" shapeId="307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zoomScaleNormal="100" zoomScaleSheetLayoutView="100" workbookViewId="0">
      <selection activeCell="I8" sqref="I8"/>
    </sheetView>
  </sheetViews>
  <sheetFormatPr defaultRowHeight="15" x14ac:dyDescent="0.25"/>
  <cols>
    <col min="1" max="1" width="7.42578125" style="4" bestFit="1" customWidth="1"/>
    <col min="2" max="2" width="32.42578125" style="12" bestFit="1" customWidth="1"/>
    <col min="3" max="3" width="7.85546875" style="4" customWidth="1"/>
    <col min="4" max="4" width="7" style="4" customWidth="1"/>
    <col min="5" max="5" width="13" style="4" customWidth="1"/>
    <col min="6" max="6" width="12.7109375" style="4" customWidth="1"/>
    <col min="7" max="7" width="2.28515625" style="4" customWidth="1"/>
    <col min="8" max="8" width="5.7109375" style="4" customWidth="1"/>
    <col min="9" max="9" width="17.7109375" style="4" customWidth="1"/>
    <col min="10" max="10" width="13.28515625" style="4" customWidth="1"/>
    <col min="11" max="11" width="7" style="4" customWidth="1"/>
    <col min="12" max="12" width="12.5703125" style="4" customWidth="1"/>
    <col min="13" max="13" width="9.7109375" style="4" bestFit="1" customWidth="1"/>
    <col min="14" max="14" width="12.85546875" style="4" customWidth="1"/>
  </cols>
  <sheetData>
    <row r="1" spans="1:15" ht="15.75" thickBot="1" x14ac:dyDescent="0.3">
      <c r="N1" s="32" t="s">
        <v>52</v>
      </c>
    </row>
    <row r="2" spans="1:15" s="1" customFormat="1" ht="14.25" x14ac:dyDescent="0.2">
      <c r="A2" s="108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15" s="1" customFormat="1" ht="12.75" x14ac:dyDescent="0.2">
      <c r="A3" s="114" t="s">
        <v>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7"/>
    </row>
    <row r="4" spans="1:15" s="1" customFormat="1" ht="12.75" x14ac:dyDescent="0.2">
      <c r="A4" s="106" t="s">
        <v>4</v>
      </c>
      <c r="B4" s="98" t="s">
        <v>0</v>
      </c>
      <c r="C4" s="98"/>
      <c r="D4" s="98"/>
      <c r="E4" s="98"/>
      <c r="F4" s="98"/>
      <c r="G4" s="55"/>
      <c r="H4" s="97" t="s">
        <v>4</v>
      </c>
      <c r="I4" s="98" t="s">
        <v>39</v>
      </c>
      <c r="J4" s="98"/>
      <c r="K4" s="98"/>
      <c r="L4" s="98"/>
      <c r="M4" s="92"/>
      <c r="N4" s="99"/>
    </row>
    <row r="5" spans="1:15" s="1" customFormat="1" ht="41.25" customHeight="1" x14ac:dyDescent="0.2">
      <c r="A5" s="106"/>
      <c r="B5" s="42" t="s">
        <v>7</v>
      </c>
      <c r="C5" s="5" t="s">
        <v>60</v>
      </c>
      <c r="D5" s="5" t="s">
        <v>61</v>
      </c>
      <c r="E5" s="5" t="s">
        <v>2</v>
      </c>
      <c r="F5" s="5" t="s">
        <v>8</v>
      </c>
      <c r="G5" s="56"/>
      <c r="H5" s="97"/>
      <c r="I5" s="40" t="s">
        <v>7</v>
      </c>
      <c r="J5" s="5" t="s">
        <v>60</v>
      </c>
      <c r="K5" s="5" t="s">
        <v>61</v>
      </c>
      <c r="L5" s="5" t="s">
        <v>43</v>
      </c>
      <c r="M5" s="20" t="s">
        <v>44</v>
      </c>
      <c r="N5" s="15" t="s">
        <v>46</v>
      </c>
    </row>
    <row r="6" spans="1:15" s="1" customFormat="1" ht="12.75" x14ac:dyDescent="0.2">
      <c r="A6" s="41"/>
      <c r="B6" s="14" t="s">
        <v>32</v>
      </c>
      <c r="C6" s="5"/>
      <c r="D6" s="5"/>
      <c r="E6" s="5"/>
      <c r="F6" s="5"/>
      <c r="G6" s="56"/>
      <c r="H6" s="40"/>
      <c r="I6" s="14" t="s">
        <v>32</v>
      </c>
      <c r="J6" s="5"/>
      <c r="K6" s="5"/>
      <c r="L6" s="5"/>
      <c r="M6" s="20"/>
      <c r="N6" s="15"/>
    </row>
    <row r="7" spans="1:15" s="1" customFormat="1" ht="15.75" x14ac:dyDescent="0.25">
      <c r="A7" s="57">
        <v>1</v>
      </c>
      <c r="B7" s="50" t="s">
        <v>67</v>
      </c>
      <c r="C7" s="67">
        <v>12.75</v>
      </c>
      <c r="D7" s="43" t="s">
        <v>72</v>
      </c>
      <c r="E7" s="67">
        <v>0.21</v>
      </c>
      <c r="F7" s="67">
        <f>C7*E7</f>
        <v>2.6774999999999998</v>
      </c>
      <c r="G7" s="56"/>
      <c r="H7" s="52">
        <v>1</v>
      </c>
      <c r="I7" s="5" t="s">
        <v>64</v>
      </c>
      <c r="J7" s="66">
        <v>0.18</v>
      </c>
      <c r="K7" s="43" t="s">
        <v>65</v>
      </c>
      <c r="L7" s="68">
        <v>0.433</v>
      </c>
      <c r="M7" s="68">
        <v>2.3199999999999998</v>
      </c>
      <c r="N7" s="69">
        <f>+M7*L7*J7</f>
        <v>0.18082079999999998</v>
      </c>
      <c r="O7" s="44"/>
    </row>
    <row r="8" spans="1:15" s="1" customFormat="1" x14ac:dyDescent="0.25">
      <c r="A8" s="58" t="s">
        <v>75</v>
      </c>
      <c r="B8" s="50" t="s">
        <v>82</v>
      </c>
      <c r="C8" s="66">
        <v>1</v>
      </c>
      <c r="D8" s="60" t="s">
        <v>68</v>
      </c>
      <c r="E8" s="67">
        <v>5.75</v>
      </c>
      <c r="F8" s="67">
        <f t="shared" ref="F8" si="0">C8*E8</f>
        <v>5.75</v>
      </c>
      <c r="G8" s="56"/>
      <c r="H8" s="52">
        <v>2</v>
      </c>
      <c r="I8" s="5" t="s">
        <v>87</v>
      </c>
      <c r="J8" s="5"/>
      <c r="K8" s="43"/>
      <c r="L8" s="47"/>
      <c r="M8" s="20"/>
      <c r="N8" s="39"/>
      <c r="O8" s="44"/>
    </row>
    <row r="9" spans="1:15" s="1" customFormat="1" x14ac:dyDescent="0.25">
      <c r="A9" s="58" t="s">
        <v>76</v>
      </c>
      <c r="B9" s="50" t="s">
        <v>83</v>
      </c>
      <c r="C9" s="66">
        <v>0.3</v>
      </c>
      <c r="D9" s="60" t="s">
        <v>68</v>
      </c>
      <c r="E9" s="67">
        <v>7.5</v>
      </c>
      <c r="F9" s="67">
        <f t="shared" ref="F9:F14" si="1">C9*E9</f>
        <v>2.25</v>
      </c>
      <c r="G9" s="56"/>
      <c r="H9" s="53">
        <v>3</v>
      </c>
      <c r="I9" s="5" t="s">
        <v>88</v>
      </c>
      <c r="J9" s="5"/>
      <c r="K9" s="43"/>
      <c r="L9" s="47"/>
      <c r="M9" s="20"/>
      <c r="N9" s="39"/>
      <c r="O9" s="44"/>
    </row>
    <row r="10" spans="1:15" s="1" customFormat="1" ht="15.75" x14ac:dyDescent="0.25">
      <c r="A10" s="58" t="s">
        <v>77</v>
      </c>
      <c r="B10" s="50" t="s">
        <v>70</v>
      </c>
      <c r="C10" s="67">
        <v>2</v>
      </c>
      <c r="D10" s="43" t="s">
        <v>65</v>
      </c>
      <c r="E10" s="67">
        <v>32</v>
      </c>
      <c r="F10" s="67">
        <f t="shared" si="1"/>
        <v>64</v>
      </c>
      <c r="G10" s="56"/>
      <c r="H10" s="65">
        <v>4</v>
      </c>
      <c r="I10" s="5" t="s">
        <v>89</v>
      </c>
      <c r="J10" s="5"/>
      <c r="K10" s="43"/>
      <c r="L10" s="47"/>
      <c r="M10" s="20"/>
      <c r="N10" s="39"/>
      <c r="O10" s="44"/>
    </row>
    <row r="11" spans="1:15" s="1" customFormat="1" x14ac:dyDescent="0.25">
      <c r="A11" s="58" t="s">
        <v>78</v>
      </c>
      <c r="B11" s="50" t="s">
        <v>98</v>
      </c>
      <c r="C11" s="66">
        <v>1.2500000000000001E-2</v>
      </c>
      <c r="D11" s="60" t="s">
        <v>68</v>
      </c>
      <c r="E11" s="67">
        <v>40</v>
      </c>
      <c r="F11" s="67">
        <f t="shared" si="1"/>
        <v>0.5</v>
      </c>
      <c r="G11" s="56"/>
      <c r="H11" s="65">
        <v>5</v>
      </c>
      <c r="I11" s="5" t="s">
        <v>90</v>
      </c>
      <c r="J11" s="5"/>
      <c r="K11" s="43"/>
      <c r="L11" s="47"/>
      <c r="M11" s="20"/>
      <c r="N11" s="39"/>
      <c r="O11" s="44"/>
    </row>
    <row r="12" spans="1:15" s="1" customFormat="1" x14ac:dyDescent="0.25">
      <c r="A12" s="58" t="s">
        <v>79</v>
      </c>
      <c r="B12" s="50" t="s">
        <v>86</v>
      </c>
      <c r="C12" s="66">
        <v>1.2500000000000001E-2</v>
      </c>
      <c r="D12" s="60" t="s">
        <v>68</v>
      </c>
      <c r="E12" s="67">
        <v>62</v>
      </c>
      <c r="F12" s="67">
        <f t="shared" si="1"/>
        <v>0.77500000000000002</v>
      </c>
      <c r="G12" s="56"/>
      <c r="H12" s="65"/>
      <c r="I12" s="5"/>
      <c r="J12" s="5"/>
      <c r="K12" s="43"/>
      <c r="L12" s="47"/>
      <c r="M12" s="20"/>
      <c r="N12" s="39"/>
      <c r="O12" s="44"/>
    </row>
    <row r="13" spans="1:15" s="1" customFormat="1" ht="25.5" x14ac:dyDescent="0.25">
      <c r="A13" s="58" t="s">
        <v>80</v>
      </c>
      <c r="B13" s="50" t="s">
        <v>84</v>
      </c>
      <c r="C13" s="66">
        <v>1.2500000000000001E-2</v>
      </c>
      <c r="D13" s="60" t="s">
        <v>68</v>
      </c>
      <c r="E13" s="67">
        <v>12</v>
      </c>
      <c r="F13" s="67">
        <f t="shared" si="1"/>
        <v>0.15000000000000002</v>
      </c>
      <c r="G13" s="56"/>
      <c r="H13" s="65"/>
      <c r="I13" s="5" t="s">
        <v>91</v>
      </c>
      <c r="J13" s="5"/>
      <c r="K13" s="43"/>
      <c r="L13" s="47"/>
      <c r="M13" s="20"/>
      <c r="N13" s="39"/>
      <c r="O13" s="44"/>
    </row>
    <row r="14" spans="1:15" s="1" customFormat="1" x14ac:dyDescent="0.25">
      <c r="A14" s="58" t="s">
        <v>81</v>
      </c>
      <c r="B14" s="50" t="s">
        <v>85</v>
      </c>
      <c r="C14" s="66">
        <v>0.125</v>
      </c>
      <c r="D14" s="60" t="s">
        <v>68</v>
      </c>
      <c r="E14" s="67">
        <v>0.96</v>
      </c>
      <c r="F14" s="67">
        <f t="shared" si="1"/>
        <v>0.12</v>
      </c>
      <c r="G14" s="56"/>
      <c r="H14" s="65"/>
      <c r="I14" s="5"/>
      <c r="J14" s="5"/>
      <c r="K14" s="43"/>
      <c r="L14" s="47"/>
      <c r="M14" s="20"/>
      <c r="N14" s="39"/>
      <c r="O14" s="44"/>
    </row>
    <row r="15" spans="1:15" s="1" customFormat="1" ht="12.75" x14ac:dyDescent="0.2">
      <c r="A15" s="58"/>
      <c r="B15" s="50"/>
      <c r="C15" s="66"/>
      <c r="D15" s="76"/>
      <c r="E15" s="67"/>
      <c r="F15" s="67"/>
      <c r="G15" s="56"/>
      <c r="H15" s="65"/>
      <c r="I15" s="5"/>
      <c r="J15" s="5"/>
      <c r="K15" s="5"/>
      <c r="L15" s="5"/>
      <c r="M15" s="20"/>
      <c r="N15" s="15"/>
    </row>
    <row r="16" spans="1:15" s="1" customFormat="1" ht="12.75" x14ac:dyDescent="0.2">
      <c r="A16" s="58"/>
      <c r="B16" s="50"/>
      <c r="C16" s="67"/>
      <c r="D16" s="43"/>
      <c r="E16" s="67"/>
      <c r="F16" s="67"/>
      <c r="G16" s="56"/>
      <c r="H16" s="65"/>
      <c r="I16" s="5"/>
      <c r="J16" s="5"/>
      <c r="K16" s="5"/>
      <c r="L16" s="5"/>
      <c r="M16" s="20"/>
      <c r="N16" s="15"/>
    </row>
    <row r="17" spans="1:14" s="1" customFormat="1" ht="12.75" x14ac:dyDescent="0.2">
      <c r="A17" s="58"/>
      <c r="B17" s="50"/>
      <c r="C17" s="67"/>
      <c r="D17" s="43"/>
      <c r="E17" s="67"/>
      <c r="F17" s="67"/>
      <c r="G17" s="56"/>
      <c r="H17" s="65"/>
      <c r="I17" s="5"/>
      <c r="J17" s="5"/>
      <c r="K17" s="5"/>
      <c r="L17" s="5"/>
      <c r="M17" s="20"/>
      <c r="N17" s="15"/>
    </row>
    <row r="18" spans="1:14" s="1" customFormat="1" ht="12.75" x14ac:dyDescent="0.2">
      <c r="A18" s="58"/>
      <c r="B18" s="50"/>
      <c r="C18" s="67"/>
      <c r="D18" s="43"/>
      <c r="E18" s="67"/>
      <c r="F18" s="67"/>
      <c r="G18" s="56"/>
      <c r="H18" s="65"/>
      <c r="I18" s="5"/>
      <c r="J18" s="5"/>
      <c r="K18" s="5"/>
      <c r="L18" s="5"/>
      <c r="M18" s="20"/>
      <c r="N18" s="15"/>
    </row>
    <row r="19" spans="1:14" s="1" customFormat="1" ht="12.75" x14ac:dyDescent="0.2">
      <c r="A19" s="58"/>
      <c r="B19" s="50"/>
      <c r="C19" s="67"/>
      <c r="D19" s="43"/>
      <c r="E19" s="67"/>
      <c r="F19" s="67"/>
      <c r="G19" s="56"/>
      <c r="H19" s="65"/>
      <c r="I19" s="5"/>
      <c r="J19" s="5"/>
      <c r="K19" s="5"/>
      <c r="L19" s="5"/>
      <c r="M19" s="20"/>
      <c r="N19" s="15"/>
    </row>
    <row r="20" spans="1:14" s="1" customFormat="1" ht="12.75" x14ac:dyDescent="0.2">
      <c r="A20" s="51"/>
      <c r="B20" s="42"/>
      <c r="C20" s="5"/>
      <c r="D20" s="5"/>
      <c r="E20" s="5"/>
      <c r="F20" s="5"/>
      <c r="G20" s="56"/>
      <c r="H20" s="5"/>
      <c r="I20" s="5"/>
      <c r="J20" s="5"/>
      <c r="K20" s="5"/>
      <c r="L20" s="5"/>
      <c r="M20" s="20"/>
      <c r="N20" s="15"/>
    </row>
    <row r="21" spans="1:14" s="1" customFormat="1" ht="12.75" x14ac:dyDescent="0.2">
      <c r="A21" s="51"/>
      <c r="B21" s="42"/>
      <c r="C21" s="5"/>
      <c r="D21" s="5"/>
      <c r="E21" s="5"/>
      <c r="F21" s="5"/>
      <c r="G21" s="56"/>
      <c r="H21" s="5"/>
      <c r="I21" s="5"/>
      <c r="J21" s="5"/>
      <c r="K21" s="5"/>
      <c r="L21" s="5"/>
      <c r="M21" s="20"/>
      <c r="N21" s="15"/>
    </row>
    <row r="22" spans="1:14" s="1" customFormat="1" ht="12.75" x14ac:dyDescent="0.2">
      <c r="A22" s="51"/>
      <c r="B22" s="42"/>
      <c r="C22" s="5"/>
      <c r="D22" s="5"/>
      <c r="E22" s="5"/>
      <c r="F22" s="5"/>
      <c r="G22" s="56"/>
      <c r="H22" s="5"/>
      <c r="I22" s="5"/>
      <c r="J22" s="5"/>
      <c r="K22" s="5"/>
      <c r="L22" s="5"/>
      <c r="M22" s="20"/>
      <c r="N22" s="15"/>
    </row>
    <row r="23" spans="1:14" s="1" customFormat="1" ht="13.5" thickBot="1" x14ac:dyDescent="0.25">
      <c r="A23" s="112" t="s">
        <v>22</v>
      </c>
      <c r="B23" s="113"/>
      <c r="C23" s="113"/>
      <c r="D23" s="113"/>
      <c r="E23" s="113"/>
      <c r="F23" s="46">
        <f>+SUM(F7:F22)</f>
        <v>76.222500000000011</v>
      </c>
      <c r="G23" s="56"/>
      <c r="H23" s="16"/>
      <c r="I23" s="113" t="s">
        <v>23</v>
      </c>
      <c r="J23" s="113"/>
      <c r="K23" s="113"/>
      <c r="L23" s="113"/>
      <c r="M23" s="22"/>
      <c r="N23" s="46">
        <f>+SUM(N7:N16)</f>
        <v>0.18082079999999998</v>
      </c>
    </row>
    <row r="24" spans="1:14" s="9" customFormat="1" ht="13.5" customHeight="1" thickBot="1" x14ac:dyDescent="0.25">
      <c r="A24" s="80" t="s">
        <v>40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s="1" customFormat="1" ht="12.75" thickBot="1" x14ac:dyDescent="0.25">
      <c r="A25" s="7"/>
      <c r="B25" s="1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" customFormat="1" ht="12.75" customHeight="1" thickBot="1" x14ac:dyDescent="0.25">
      <c r="A26" s="80" t="s">
        <v>71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2" x14ac:dyDescent="0.2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" customFormat="1" ht="12" x14ac:dyDescent="0.2">
      <c r="A28" s="7"/>
      <c r="B28" s="1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s="1" customFormat="1" ht="12" x14ac:dyDescent="0.2">
      <c r="A29" s="7"/>
      <c r="B29" s="1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s="1" customFormat="1" x14ac:dyDescent="0.2">
      <c r="A30" s="74" t="s">
        <v>74</v>
      </c>
      <c r="B30" s="1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s="1" customFormat="1" ht="12" x14ac:dyDescent="0.2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s="1" customFormat="1" ht="12" x14ac:dyDescent="0.2">
      <c r="A32" s="7"/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1" customFormat="1" ht="12" x14ac:dyDescent="0.2">
      <c r="A33" s="7"/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s="1" customFormat="1" ht="12" x14ac:dyDescent="0.2">
      <c r="A34" s="3"/>
      <c r="B34" s="11"/>
      <c r="C34" s="3"/>
      <c r="D34" s="3"/>
      <c r="E34" s="3"/>
      <c r="F34" s="3"/>
      <c r="G34" s="7"/>
      <c r="H34" s="3"/>
      <c r="I34" s="3"/>
      <c r="J34" s="3"/>
      <c r="K34" s="3"/>
      <c r="L34" s="3"/>
      <c r="M34" s="3"/>
      <c r="N34" s="3"/>
    </row>
    <row r="35" spans="1:14" s="2" customFormat="1" ht="12" x14ac:dyDescent="0.2">
      <c r="A35" s="3"/>
      <c r="B35" s="11"/>
      <c r="C35" s="3"/>
      <c r="D35" s="3"/>
      <c r="E35" s="3"/>
      <c r="F35" s="3"/>
      <c r="G35" s="7"/>
      <c r="H35" s="3"/>
      <c r="I35" s="3"/>
      <c r="J35" s="3"/>
      <c r="K35" s="3"/>
      <c r="L35" s="3"/>
      <c r="M35" s="3"/>
      <c r="N35" s="3"/>
    </row>
    <row r="36" spans="1:14" s="2" customFormat="1" ht="12" x14ac:dyDescent="0.2">
      <c r="A36" s="4"/>
      <c r="B36" s="12"/>
      <c r="C36" s="4"/>
      <c r="D36" s="4"/>
      <c r="E36" s="4"/>
      <c r="F36" s="4"/>
      <c r="G36" s="3"/>
      <c r="H36" s="4"/>
      <c r="I36" s="4"/>
      <c r="J36" s="4"/>
      <c r="K36" s="4"/>
      <c r="L36" s="4"/>
      <c r="M36" s="4"/>
      <c r="N36" s="4"/>
    </row>
    <row r="37" spans="1:14" x14ac:dyDescent="0.25">
      <c r="G37" s="3"/>
    </row>
  </sheetData>
  <mergeCells count="10">
    <mergeCell ref="A26:N26"/>
    <mergeCell ref="A2:N2"/>
    <mergeCell ref="B4:F4"/>
    <mergeCell ref="A23:E23"/>
    <mergeCell ref="I23:L23"/>
    <mergeCell ref="A3:N3"/>
    <mergeCell ref="A4:A5"/>
    <mergeCell ref="I4:N4"/>
    <mergeCell ref="H4:H5"/>
    <mergeCell ref="A24:N24"/>
  </mergeCells>
  <pageMargins left="0.7" right="0.7" top="0.75" bottom="0.75" header="0.3" footer="0.3"/>
  <pageSetup paperSize="9" scale="7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76200</xdr:colOff>
                <xdr:row>16</xdr:row>
                <xdr:rowOff>76200</xdr:rowOff>
              </from>
              <to>
                <xdr:col>8</xdr:col>
                <xdr:colOff>104775</xdr:colOff>
                <xdr:row>19</xdr:row>
                <xdr:rowOff>114300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zoomScaleSheetLayoutView="80" workbookViewId="0">
      <selection activeCell="E14" sqref="E14:G14"/>
    </sheetView>
  </sheetViews>
  <sheetFormatPr defaultRowHeight="15" x14ac:dyDescent="0.25"/>
  <cols>
    <col min="1" max="1" width="9.7109375" style="8" customWidth="1"/>
    <col min="2" max="2" width="17.5703125" style="8" customWidth="1"/>
    <col min="3" max="3" width="10.7109375" style="8" customWidth="1"/>
    <col min="4" max="4" width="14.7109375" style="8" customWidth="1"/>
    <col min="5" max="5" width="16.85546875" style="8" customWidth="1"/>
    <col min="6" max="6" width="4.7109375" style="8" customWidth="1"/>
    <col min="7" max="7" width="10.7109375" style="8" customWidth="1"/>
    <col min="8" max="8" width="26.5703125" style="8" bestFit="1" customWidth="1"/>
    <col min="9" max="9" width="12.5703125" style="8" customWidth="1"/>
    <col min="10" max="10" width="13" style="8" customWidth="1"/>
    <col min="11" max="11" width="32.5703125" style="8" customWidth="1"/>
    <col min="12" max="12" width="8.85546875" style="6"/>
  </cols>
  <sheetData>
    <row r="1" spans="1:11" ht="15.75" thickBot="1" x14ac:dyDescent="0.3">
      <c r="K1" s="33" t="s">
        <v>53</v>
      </c>
    </row>
    <row r="2" spans="1:11" ht="27.75" customHeight="1" x14ac:dyDescent="0.25">
      <c r="A2" s="83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1" ht="26.25" customHeight="1" x14ac:dyDescent="0.25">
      <c r="A3" s="142" t="s">
        <v>9</v>
      </c>
      <c r="B3" s="101"/>
      <c r="C3" s="101"/>
      <c r="D3" s="102"/>
      <c r="E3" s="18" t="s">
        <v>10</v>
      </c>
      <c r="F3" s="95"/>
      <c r="G3" s="98" t="s">
        <v>41</v>
      </c>
      <c r="H3" s="98"/>
      <c r="I3" s="98"/>
      <c r="J3" s="98"/>
      <c r="K3" s="19" t="s">
        <v>10</v>
      </c>
    </row>
    <row r="4" spans="1:11" ht="27.75" customHeight="1" x14ac:dyDescent="0.25">
      <c r="A4" s="139" t="s">
        <v>0</v>
      </c>
      <c r="B4" s="135" t="s">
        <v>24</v>
      </c>
      <c r="C4" s="135"/>
      <c r="D4" s="135"/>
      <c r="E4" s="70">
        <f>+'Ek.3-A'!F24</f>
        <v>11.453500000000002</v>
      </c>
      <c r="F4" s="96"/>
      <c r="G4" s="143" t="s">
        <v>1</v>
      </c>
      <c r="H4" s="135" t="s">
        <v>26</v>
      </c>
      <c r="I4" s="135"/>
      <c r="J4" s="135"/>
      <c r="K4" s="71">
        <f>+'Ek.3-A'!N24</f>
        <v>153.35040000000001</v>
      </c>
    </row>
    <row r="5" spans="1:11" ht="27.75" customHeight="1" x14ac:dyDescent="0.25">
      <c r="A5" s="140"/>
      <c r="B5" s="135" t="s">
        <v>25</v>
      </c>
      <c r="C5" s="135"/>
      <c r="D5" s="135"/>
      <c r="E5" s="70">
        <f>+'Ek.3-B'!F18</f>
        <v>197.18249999999998</v>
      </c>
      <c r="F5" s="96"/>
      <c r="G5" s="143"/>
      <c r="H5" s="135" t="s">
        <v>27</v>
      </c>
      <c r="I5" s="135"/>
      <c r="J5" s="135"/>
      <c r="K5" s="71">
        <f>+'Ek.3-B'!N18</f>
        <v>0</v>
      </c>
    </row>
    <row r="6" spans="1:11" ht="23.25" customHeight="1" x14ac:dyDescent="0.25">
      <c r="A6" s="140"/>
      <c r="B6" s="135" t="s">
        <v>29</v>
      </c>
      <c r="C6" s="135"/>
      <c r="D6" s="135"/>
      <c r="E6" s="70">
        <f>+'Ek.3-C'!F23</f>
        <v>76.222500000000011</v>
      </c>
      <c r="F6" s="96"/>
      <c r="G6" s="143"/>
      <c r="H6" s="135" t="s">
        <v>28</v>
      </c>
      <c r="I6" s="135"/>
      <c r="J6" s="135"/>
      <c r="K6" s="71">
        <f>+'Ek.3-C'!N23</f>
        <v>0.18082079999999998</v>
      </c>
    </row>
    <row r="7" spans="1:11" ht="23.25" customHeight="1" x14ac:dyDescent="0.25">
      <c r="A7" s="141"/>
      <c r="B7" s="126" t="s">
        <v>37</v>
      </c>
      <c r="C7" s="126"/>
      <c r="D7" s="126"/>
      <c r="E7" s="70">
        <f>+E4+E5+E6</f>
        <v>284.85849999999999</v>
      </c>
      <c r="F7" s="127"/>
      <c r="G7" s="143"/>
      <c r="H7" s="144" t="s">
        <v>38</v>
      </c>
      <c r="I7" s="121"/>
      <c r="J7" s="122"/>
      <c r="K7" s="71">
        <f>+K6+K5+K4</f>
        <v>153.5312208</v>
      </c>
    </row>
    <row r="8" spans="1:11" ht="29.25" customHeight="1" x14ac:dyDescent="0.25">
      <c r="A8" s="128" t="s">
        <v>30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1" ht="48.75" customHeight="1" x14ac:dyDescent="0.25">
      <c r="A9" s="164" t="s">
        <v>35</v>
      </c>
      <c r="B9" s="126"/>
      <c r="C9" s="126"/>
      <c r="D9" s="126"/>
      <c r="E9" s="145">
        <f>+E4+E5+E6+K4+K5+K6</f>
        <v>438.38972079999996</v>
      </c>
      <c r="F9" s="146"/>
      <c r="G9" s="126" t="s">
        <v>36</v>
      </c>
      <c r="H9" s="126"/>
      <c r="I9" s="126"/>
      <c r="J9" s="126"/>
      <c r="K9" s="71">
        <f>+K7</f>
        <v>153.5312208</v>
      </c>
    </row>
    <row r="10" spans="1:11" ht="43.5" customHeight="1" x14ac:dyDescent="0.25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35.25" customHeight="1" x14ac:dyDescent="0.25">
      <c r="A11" s="150" t="s">
        <v>34</v>
      </c>
      <c r="B11" s="151"/>
      <c r="C11" s="151"/>
      <c r="D11" s="151"/>
      <c r="E11" s="152"/>
      <c r="F11" s="153">
        <f>+(E9-K9)/E9</f>
        <v>0.64978371180823535</v>
      </c>
      <c r="G11" s="154"/>
      <c r="H11" s="154"/>
      <c r="I11" s="154"/>
      <c r="J11" s="154"/>
      <c r="K11" s="155"/>
    </row>
    <row r="12" spans="1:11" ht="35.25" customHeight="1" x14ac:dyDescent="0.25">
      <c r="A12" s="17" t="s">
        <v>17</v>
      </c>
      <c r="B12" s="92" t="s">
        <v>95</v>
      </c>
      <c r="C12" s="93"/>
      <c r="D12" s="93"/>
      <c r="E12" s="94"/>
      <c r="F12" s="92" t="s">
        <v>18</v>
      </c>
      <c r="G12" s="94"/>
      <c r="H12" s="161" t="s">
        <v>94</v>
      </c>
      <c r="I12" s="162"/>
      <c r="J12" s="162"/>
      <c r="K12" s="163"/>
    </row>
    <row r="13" spans="1:11" ht="35.25" customHeight="1" x14ac:dyDescent="0.25">
      <c r="A13" s="134"/>
      <c r="B13" s="134"/>
      <c r="C13" s="134"/>
      <c r="D13" s="134"/>
      <c r="E13" s="134" t="s">
        <v>11</v>
      </c>
      <c r="F13" s="134"/>
      <c r="G13" s="134"/>
      <c r="H13" s="30" t="s">
        <v>13</v>
      </c>
      <c r="I13" s="157" t="s">
        <v>19</v>
      </c>
      <c r="J13" s="158"/>
      <c r="K13" s="159"/>
    </row>
    <row r="14" spans="1:11" ht="45" customHeight="1" x14ac:dyDescent="0.25">
      <c r="A14" s="126" t="s">
        <v>33</v>
      </c>
      <c r="B14" s="126"/>
      <c r="C14" s="126"/>
      <c r="D14" s="126"/>
      <c r="E14" s="156"/>
      <c r="F14" s="156"/>
      <c r="G14" s="156"/>
      <c r="H14" s="59"/>
      <c r="I14" s="160"/>
      <c r="J14" s="160"/>
      <c r="K14" s="160"/>
    </row>
    <row r="15" spans="1:11" s="13" customFormat="1" ht="39.75" customHeight="1" x14ac:dyDescent="0.25">
      <c r="A15" s="147"/>
      <c r="B15" s="148"/>
      <c r="C15" s="148"/>
      <c r="D15" s="149"/>
      <c r="E15" s="134" t="s">
        <v>11</v>
      </c>
      <c r="F15" s="134"/>
      <c r="G15" s="28" t="s">
        <v>12</v>
      </c>
      <c r="H15" s="28" t="s">
        <v>54</v>
      </c>
      <c r="I15" s="28" t="s">
        <v>14</v>
      </c>
      <c r="J15" s="28" t="s">
        <v>13</v>
      </c>
      <c r="K15" s="29" t="s">
        <v>19</v>
      </c>
    </row>
    <row r="16" spans="1:11" s="13" customFormat="1" ht="42.75" customHeight="1" x14ac:dyDescent="0.25">
      <c r="A16" s="120" t="s">
        <v>47</v>
      </c>
      <c r="B16" s="121"/>
      <c r="C16" s="121"/>
      <c r="D16" s="122"/>
      <c r="E16" s="78" t="s">
        <v>97</v>
      </c>
      <c r="F16" s="78"/>
      <c r="G16" s="54"/>
      <c r="H16" s="54"/>
      <c r="I16" s="54"/>
      <c r="J16" s="59"/>
      <c r="K16" s="79"/>
    </row>
    <row r="17" spans="1:11" s="13" customFormat="1" ht="41.25" customHeight="1" thickBot="1" x14ac:dyDescent="0.3">
      <c r="A17" s="123" t="s">
        <v>48</v>
      </c>
      <c r="B17" s="124"/>
      <c r="C17" s="124"/>
      <c r="D17" s="125"/>
      <c r="E17" s="131" t="s">
        <v>99</v>
      </c>
      <c r="F17" s="132"/>
      <c r="G17" s="132"/>
      <c r="H17" s="132"/>
      <c r="I17" s="132"/>
      <c r="J17" s="132"/>
      <c r="K17" s="133"/>
    </row>
    <row r="18" spans="1:11" ht="30" customHeight="1" x14ac:dyDescent="0.25">
      <c r="A18" s="118" t="s">
        <v>55</v>
      </c>
      <c r="B18" s="118"/>
      <c r="C18" s="118"/>
      <c r="D18" s="118"/>
      <c r="E18" s="119"/>
      <c r="F18" s="119"/>
      <c r="G18" s="119"/>
      <c r="H18" s="119"/>
      <c r="I18" s="119"/>
      <c r="J18" s="119"/>
      <c r="K18" s="119"/>
    </row>
    <row r="20" spans="1:11" x14ac:dyDescent="0.25">
      <c r="A20" s="74" t="s">
        <v>74</v>
      </c>
    </row>
  </sheetData>
  <mergeCells count="36">
    <mergeCell ref="G9:J9"/>
    <mergeCell ref="E9:F9"/>
    <mergeCell ref="A15:D15"/>
    <mergeCell ref="A11:E11"/>
    <mergeCell ref="F11:K11"/>
    <mergeCell ref="E14:G14"/>
    <mergeCell ref="I13:K13"/>
    <mergeCell ref="E13:G13"/>
    <mergeCell ref="I14:K14"/>
    <mergeCell ref="F12:G12"/>
    <mergeCell ref="H12:K12"/>
    <mergeCell ref="B12:E12"/>
    <mergeCell ref="A9:D9"/>
    <mergeCell ref="A13:D13"/>
    <mergeCell ref="A3:D3"/>
    <mergeCell ref="B5:D5"/>
    <mergeCell ref="B4:D4"/>
    <mergeCell ref="G4:G7"/>
    <mergeCell ref="H7:J7"/>
    <mergeCell ref="H6:J6"/>
    <mergeCell ref="A18:K18"/>
    <mergeCell ref="A16:D16"/>
    <mergeCell ref="A17:D17"/>
    <mergeCell ref="A14:D14"/>
    <mergeCell ref="A2:K2"/>
    <mergeCell ref="F3:F7"/>
    <mergeCell ref="G3:J3"/>
    <mergeCell ref="A8:K8"/>
    <mergeCell ref="E17:K17"/>
    <mergeCell ref="E15:F15"/>
    <mergeCell ref="B6:D6"/>
    <mergeCell ref="B7:D7"/>
    <mergeCell ref="A10:K10"/>
    <mergeCell ref="A4:A7"/>
    <mergeCell ref="H4:J4"/>
    <mergeCell ref="H5:J5"/>
  </mergeCells>
  <pageMargins left="0.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Ek.3-A</vt:lpstr>
      <vt:lpstr>Ek.3-B</vt:lpstr>
      <vt:lpstr>Ek.3-C</vt:lpstr>
      <vt:lpstr>Ek.3-D</vt:lpstr>
      <vt:lpstr>'Ek.3-A'!Yazdırma_Alanı</vt:lpstr>
      <vt:lpstr>'Ek.3-B'!Yazdırma_Alanı</vt:lpstr>
      <vt:lpstr>'Ek.3-D'!Yazdırma_Alanı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Tek</dc:creator>
  <cp:lastModifiedBy>Sanayi Sicil</cp:lastModifiedBy>
  <cp:lastPrinted>2015-05-25T08:52:04Z</cp:lastPrinted>
  <dcterms:created xsi:type="dcterms:W3CDTF">2014-08-27T07:14:15Z</dcterms:created>
  <dcterms:modified xsi:type="dcterms:W3CDTF">2025-03-21T07:32:26Z</dcterms:modified>
</cp:coreProperties>
</file>